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nter2\Desktop\바이시그널 자료\"/>
    </mc:Choice>
  </mc:AlternateContent>
  <xr:revisionPtr revIDLastSave="0" documentId="13_ncr:1_{C146D296-ED8A-4980-9C58-724559541B48}" xr6:coauthVersionLast="46" xr6:coauthVersionMax="46" xr10:uidLastSave="{00000000-0000-0000-0000-000000000000}"/>
  <bookViews>
    <workbookView xWindow="-120" yWindow="-120" windowWidth="29040" windowHeight="15840" activeTab="2" xr2:uid="{45DD8BE3-1AF1-4DBF-84A5-0AF8FBE27149}"/>
  </bookViews>
  <sheets>
    <sheet name="3월" sheetId="1" r:id="rId1"/>
    <sheet name="4월" sheetId="23" r:id="rId2"/>
    <sheet name="5월" sheetId="24" r:id="rId3"/>
    <sheet name="6월" sheetId="25" r:id="rId4"/>
    <sheet name="7월" sheetId="26" r:id="rId5"/>
    <sheet name="8월" sheetId="27" r:id="rId6"/>
    <sheet name="9월" sheetId="28" r:id="rId7"/>
    <sheet name="10월" sheetId="29" r:id="rId8"/>
    <sheet name="11월" sheetId="30" r:id="rId9"/>
    <sheet name="12월" sheetId="31" r:id="rId10"/>
  </sheets>
  <definedNames>
    <definedName name="_xlnm.Print_Area" localSheetId="7">'10월'!$A$1:$Q$27</definedName>
    <definedName name="_xlnm.Print_Area" localSheetId="8">'11월'!$A$1:$Q$27</definedName>
    <definedName name="_xlnm.Print_Area" localSheetId="9">'12월'!$A$1:$Q$27</definedName>
    <definedName name="_xlnm.Print_Area" localSheetId="0">'3월'!$A$1:$Q$27</definedName>
    <definedName name="_xlnm.Print_Area" localSheetId="1">'4월'!$A$1:$Q$27</definedName>
    <definedName name="_xlnm.Print_Area" localSheetId="2">'5월'!$A$1:$Q$27</definedName>
    <definedName name="_xlnm.Print_Area" localSheetId="3">'6월'!$A$1:$Q$27</definedName>
    <definedName name="_xlnm.Print_Area" localSheetId="4">'7월'!$A$1:$Q$27</definedName>
    <definedName name="_xlnm.Print_Area" localSheetId="5">'8월'!$A$1:$Q$27</definedName>
    <definedName name="_xlnm.Print_Area" localSheetId="6">'9월'!$A$1:$Q$27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24" l="1"/>
  <c r="K12" i="24"/>
  <c r="J12" i="24"/>
  <c r="F12" i="24"/>
  <c r="K11" i="24"/>
  <c r="J11" i="24"/>
  <c r="E11" i="24"/>
  <c r="F11" i="24" s="1"/>
  <c r="J16" i="1"/>
  <c r="E19" i="1"/>
  <c r="K14" i="1"/>
  <c r="J14" i="1"/>
  <c r="F18" i="1"/>
  <c r="K17" i="1"/>
  <c r="J17" i="1"/>
  <c r="K15" i="1"/>
  <c r="J15" i="1"/>
  <c r="F16" i="1"/>
  <c r="F17" i="1"/>
  <c r="K13" i="1"/>
  <c r="J13" i="1"/>
  <c r="F15" i="1"/>
  <c r="F14" i="1"/>
  <c r="F13" i="1"/>
</calcChain>
</file>

<file path=xl/sharedStrings.xml><?xml version="1.0" encoding="utf-8"?>
<sst xmlns="http://schemas.openxmlformats.org/spreadsheetml/2006/main" count="187" uniqueCount="43">
  <si>
    <t>바이시그널 모의투자 매매일지</t>
    <phoneticPr fontId="1" type="noConversion"/>
  </si>
  <si>
    <t>종목명</t>
    <phoneticPr fontId="1" type="noConversion"/>
  </si>
  <si>
    <t>매수평균단가</t>
    <phoneticPr fontId="1" type="noConversion"/>
  </si>
  <si>
    <t>수량</t>
    <phoneticPr fontId="1" type="noConversion"/>
  </si>
  <si>
    <t>총매입금액</t>
    <phoneticPr fontId="1" type="noConversion"/>
  </si>
  <si>
    <t>날짜(매수)</t>
    <phoneticPr fontId="1" type="noConversion"/>
  </si>
  <si>
    <t>날짜(매도)</t>
    <phoneticPr fontId="1" type="noConversion"/>
  </si>
  <si>
    <t>매도평균단가</t>
    <phoneticPr fontId="1" type="noConversion"/>
  </si>
  <si>
    <t>총매도금액</t>
    <phoneticPr fontId="1" type="noConversion"/>
  </si>
  <si>
    <t>수익률</t>
    <phoneticPr fontId="1" type="noConversion"/>
  </si>
  <si>
    <t>매매 사유</t>
    <phoneticPr fontId="1" type="noConversion"/>
  </si>
  <si>
    <t>3월</t>
    <phoneticPr fontId="1" type="noConversion"/>
  </si>
  <si>
    <t>market review</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</si>
  <si>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</si>
  <si>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</si>
  <si>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</si>
  <si>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</si>
  <si>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</si>
  <si>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</si>
  <si>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</si>
  <si>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</si>
  <si>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</si>
  <si>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r>
      <rPr>
        <b/>
        <sz val="16"/>
        <color theme="1"/>
        <rFont val="맑은 고딕"/>
        <family val="3"/>
        <charset val="129"/>
        <scheme val="major"/>
      </rPr>
      <t>매매규칙</t>
    </r>
    <r>
      <rPr>
        <sz val="13"/>
        <color theme="1"/>
        <rFont val="문체부 제목 돋음체"/>
        <family val="3"/>
        <charset val="129"/>
      </rPr>
      <t xml:space="preserve">               </t>
    </r>
    <phoneticPr fontId="1" type="noConversion"/>
  </si>
  <si>
    <r>
      <t xml:space="preserve"> </t>
    </r>
    <r>
      <rPr>
        <sz val="15"/>
        <color theme="1"/>
        <rFont val="함초롬돋움"/>
        <family val="3"/>
        <charset val="129"/>
      </rPr>
      <t xml:space="preserve"> •  국내주식만 가능
  •  미수, 레버리지 금지
  •  매주 의무 매매 100만원(위반 시 벌금 3000원)
  •  거래후 반드시 매매일지 작성</t>
    </r>
    <phoneticPr fontId="1" type="noConversion"/>
  </si>
  <si>
    <t>KODEX 코스피</t>
    <phoneticPr fontId="1" type="noConversion"/>
  </si>
  <si>
    <t>SVB은행의 파산으로 인한 시스템 리스크와 미국 소비자 물가 지수 발표를 앞둔 불확실성 증폭으로 과매도가 일어났다고 생각해서 코스피 지수 연동 ETF를 매수</t>
    <phoneticPr fontId="1" type="noConversion"/>
  </si>
  <si>
    <t>매매 못함</t>
    <phoneticPr fontId="1" type="noConversion"/>
  </si>
  <si>
    <t>매수 할 종목을 찾지 못함</t>
    <phoneticPr fontId="1" type="noConversion"/>
  </si>
  <si>
    <t>405주</t>
    <phoneticPr fontId="1" type="noConversion"/>
  </si>
  <si>
    <t>KODEX 코스닥
150선물인버스</t>
    <phoneticPr fontId="1" type="noConversion"/>
  </si>
  <si>
    <t>LG전자</t>
    <phoneticPr fontId="1" type="noConversion"/>
  </si>
  <si>
    <t>삼성전기</t>
    <phoneticPr fontId="1" type="noConversion"/>
  </si>
  <si>
    <t>최근 에코프로로 인해 주도된 코스닥의 상승세가 과도하다고 판단</t>
    <phoneticPr fontId="1" type="noConversion"/>
  </si>
  <si>
    <t>반도체 업황의 상반기 실적 대비 하반기 실적 개선 가능성
상반기에 실적이 좋고 이를 통해 하반기에 추가적인 성장을 바라볼 수 있는 
종목 선정</t>
    <phoneticPr fontId="1" type="noConversion"/>
  </si>
  <si>
    <t>주식의 비율 조정과 코스닥의 하락세보다 LG전자와 삼성전기의 실적발표로 인한 상승이 더 빠를 것으로 예상되어 상승 이후 인버스의 비중을 높일 계획</t>
    <phoneticPr fontId="1" type="noConversion"/>
  </si>
  <si>
    <t>에코프로로 인해 주도된 코스닥의 상승세가 꺾이는 시점이라고 생각하여 
이익이 난 삼성전기를 매도하고 선물인버스를 매수함</t>
    <phoneticPr fontId="1" type="noConversion"/>
  </si>
  <si>
    <t>테슬라의 이익 감소로 인해 전기차 테마주에 쇼크가 왔고 에코프로 또한
하락세로 전환되며 코스닥의 고점을 통과했다고 생각해서 추가 매수함</t>
    <phoneticPr fontId="1" type="noConversion"/>
  </si>
  <si>
    <t>4월 : 삼성전자의 반도체 감산으로 인한 반도체 업황의 저점 통과와 에쿄프로로 주도된 2차전지, 전기차 종목의 급격한 상승으로 코스닥이 고점 900을 통과하며 연내 
최고점을 갱신했다. 하지만 그 이후 무더기 하한가로 인해 코스닥 시장의 변동성과 불확실성이 극에 달한 상황</t>
    <phoneticPr fontId="1" type="noConversion"/>
  </si>
  <si>
    <t>코스닥의 하락세가 최근 들어 줄어들고 있다. 따라서 코스닥 인버스의 비중을
줄이고 외국인이 집중하고 있는 반도체 주식의 비중을 늘렸다.</t>
    <phoneticPr fontId="1" type="noConversion"/>
  </si>
  <si>
    <t>최근 외국인이 반도체 업종이 주목하며 LG전자의 비중을 늘렸다.</t>
    <phoneticPr fontId="1" type="noConversion"/>
  </si>
  <si>
    <t>SK하이닉스</t>
    <phoneticPr fontId="1" type="noConversion"/>
  </si>
  <si>
    <t>최근 외국인이 반도체 업종이 주목하며 SK하이닉스를 포트폴리오에
새로 편입시켰다.</t>
    <phoneticPr fontId="1" type="noConversion"/>
  </si>
  <si>
    <t>5월들어 월 중순까지 코스피와 코스닥의 동반하락세가 이어졌다. 하지만 15일 이후 미국 CPI가 예상치를 하회했고 외국인이 국내 반도체 업종 순매수를 집중하며
하락세가 전환되었다. 또한 미국 부채한도협상에 대한 이슈가 증시의 진폭을 키웠지만 시장은 리스크로 받아들이지 않았다. 따라서 오히려 상승폭을 키우는 이슈가
되었고, 코스피는 월초 하락을 상회하는 상승세를 코스닥은 월초 하락을 커버하는 상승세를 보였다.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</si>
</sst>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월&quot;\ d&quot;일&quot;;@"/>
    <numFmt numFmtId="177" formatCode="&quot;₩&quot;#,##0"/>
    <numFmt numFmtId="178" formatCode="#&quot;주&quot;"/>
  </numFmts>
  <fonts count="14">
    <font>
      <sz val="11"/>
      <color theme="1"/>
      <name val="맑은 고딕"/>
      <family val="2"/>
      <charset val="129"/>
      <scheme val="minor"/>
    </font>
    <font>
      <sz val="8"/>
      <name val="맑은 고딕"/>
      <family val="2"/>
      <charset val="129"/>
      <scheme val="minor"/>
    </font>
    <font>
      <sz val="11"/>
      <color theme="1"/>
      <name val="함초롬돋움"/>
      <family val="3"/>
      <charset val="129"/>
    </font>
    <font>
      <b/>
      <sz val="13"/>
      <color theme="1"/>
      <name val="함초롬돋움"/>
      <family val="3"/>
      <charset val="129"/>
    </font>
    <font>
      <sz val="13"/>
      <color theme="1"/>
      <name val="문체부 제목 돋음체"/>
      <family val="3"/>
      <charset val="129"/>
    </font>
    <font>
      <sz val="40"/>
      <color theme="1" tint="0.14999847407452621"/>
      <name val="문체부 제목 돋음체"/>
      <family val="3"/>
      <charset val="129"/>
    </font>
    <font>
      <b/>
      <sz val="14"/>
      <color theme="0"/>
      <name val="함초롬돋움"/>
      <family val="3"/>
      <charset val="129"/>
    </font>
    <font>
      <b/>
      <sz val="23"/>
      <color theme="0"/>
      <name val="함초롬돋움"/>
      <family val="3"/>
      <charset val="129"/>
    </font>
    <font>
      <sz val="15"/>
      <color theme="1"/>
      <name val="함초롬돋움"/>
      <family val="3"/>
      <charset val="129"/>
    </font>
    <font>
      <b/>
      <sz val="16"/>
      <color theme="1"/>
      <name val="맑은 고딕"/>
      <family val="3"/>
      <charset val="129"/>
      <scheme val="major"/>
    </font>
    <font>
      <sz val="55"/>
      <color theme="0"/>
      <name val="문체부 제목 돋음체"/>
      <family val="3"/>
      <charset val="129"/>
    </font>
    <font>
      <b/>
      <sz val="25"/>
      <color theme="0"/>
      <name val="함초롬돋움"/>
      <family val="3"/>
      <charset val="129"/>
    </font>
    <font>
      <sz val="15"/>
      <color theme="1"/>
      <name val="Adobe 고딕 Std B"/>
      <family val="2"/>
      <charset val="129"/>
    </font>
    <font>
      <sz val="11"/>
      <color theme="1"/>
      <name val="맑은 고딕"/>
      <family val="2"/>
      <charset val="129"/>
      <scheme val="minor"/>
    </font>
  </fonts>
  <fills count="7">
    <fill>
      <patternFill patternType="none"/>
    </fill>
    <fill>
      <patternFill patternType="gray125"/>
    </fill>
    <fill>
      <patternFill patternType="solid">
        <fgColor rgb="FFF9F9F9"/>
        <bgColor indexed="64"/>
      </patternFill>
    </fill>
    <fill>
      <patternFill patternType="solid">
        <fgColor rgb="FFE6E6E6"/>
        <bgColor indexed="64"/>
      </patternFill>
    </fill>
    <fill>
      <patternFill patternType="solid">
        <fgColor theme="1" tint="0.14999847407452621"/>
        <bgColor indexed="64"/>
      </patternFill>
    </fill>
    <fill>
      <patternFill patternType="solid">
        <fgColor rgb="FF757575"/>
        <bgColor indexed="64"/>
      </patternFill>
    </fill>
    <fill>
      <patternFill patternType="solid">
        <fgColor rgb="FF36363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46">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0" fillId="3" borderId="0" xfId="0" applyFill="1">
      <alignment vertical="center"/>
    </xf>
    <xf numFmtId="176" fontId="0" fillId="3" borderId="0" xfId="0" applyNumberFormat="1" applyFill="1">
      <alignment vertical="center"/>
    </xf>
    <xf numFmtId="177" fontId="0" fillId="3" borderId="0" xfId="0" applyNumberFormat="1" applyFill="1">
      <alignment vertical="center"/>
    </xf>
    <xf numFmtId="178" fontId="0" fillId="3" borderId="0" xfId="0" applyNumberFormat="1" applyFill="1">
      <alignment vertical="center"/>
    </xf>
    <xf numFmtId="176" fontId="8" fillId="2" borderId="1" xfId="0" applyNumberFormat="1" applyFont="1" applyFill="1" applyBorder="1">
      <alignment vertical="center"/>
    </xf>
    <xf numFmtId="0" fontId="8" fillId="2" borderId="1" xfId="0" applyFont="1" applyFill="1" applyBorder="1">
      <alignment vertical="center"/>
    </xf>
    <xf numFmtId="177" fontId="8" fillId="2" borderId="1" xfId="0" applyNumberFormat="1" applyFont="1" applyFill="1" applyBorder="1">
      <alignment vertical="center"/>
    </xf>
    <xf numFmtId="178" fontId="8" fillId="2" borderId="1" xfId="0" applyNumberFormat="1" applyFont="1" applyFill="1" applyBorder="1">
      <alignment vertical="center"/>
    </xf>
    <xf numFmtId="176" fontId="8" fillId="0" borderId="1" xfId="0" applyNumberFormat="1" applyFont="1" applyBorder="1">
      <alignment vertical="center"/>
    </xf>
    <xf numFmtId="177" fontId="8" fillId="0" borderId="1" xfId="0" applyNumberFormat="1" applyFont="1" applyBorder="1">
      <alignment vertical="center"/>
    </xf>
    <xf numFmtId="178" fontId="8" fillId="0" borderId="1" xfId="0" applyNumberFormat="1" applyFont="1" applyBorder="1">
      <alignment vertical="center"/>
    </xf>
    <xf numFmtId="0" fontId="8" fillId="0" borderId="1" xfId="0" applyFont="1" applyBorder="1">
      <alignment vertical="center"/>
    </xf>
    <xf numFmtId="0" fontId="8" fillId="0" borderId="1" xfId="0" applyFont="1" applyBorder="1" applyAlignment="1">
      <alignment vertical="center" wrapText="1"/>
    </xf>
    <xf numFmtId="176"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77" fontId="6" fillId="5" borderId="1" xfId="0" applyNumberFormat="1" applyFont="1" applyFill="1" applyBorder="1" applyAlignment="1">
      <alignment horizontal="center" vertical="center"/>
    </xf>
    <xf numFmtId="178" fontId="6" fillId="5" borderId="1" xfId="0" applyNumberFormat="1" applyFont="1" applyFill="1" applyBorder="1" applyAlignment="1">
      <alignment horizontal="center" vertical="center"/>
    </xf>
    <xf numFmtId="0" fontId="4" fillId="2" borderId="2" xfId="0" applyFont="1" applyFill="1" applyBorder="1" applyAlignment="1">
      <alignment vertical="top" wrapText="1"/>
    </xf>
    <xf numFmtId="10" fontId="8" fillId="0" borderId="1" xfId="0" applyNumberFormat="1" applyFont="1" applyBorder="1">
      <alignment vertical="center"/>
    </xf>
    <xf numFmtId="0" fontId="8" fillId="2" borderId="1" xfId="0" applyFont="1" applyFill="1" applyBorder="1" applyAlignment="1">
      <alignment vertical="center" wrapText="1"/>
    </xf>
    <xf numFmtId="10" fontId="8" fillId="0" borderId="1" xfId="1" applyNumberFormat="1" applyFont="1" applyBorder="1">
      <alignment vertical="center"/>
    </xf>
    <xf numFmtId="0" fontId="10"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0" xfId="0" applyFont="1" applyFill="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12"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7"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176" fontId="11" fillId="6" borderId="2" xfId="0" applyNumberFormat="1" applyFont="1" applyFill="1" applyBorder="1" applyAlignment="1">
      <alignment horizontal="center" vertical="center"/>
    </xf>
    <xf numFmtId="176" fontId="2" fillId="6" borderId="4" xfId="0" applyNumberFormat="1" applyFont="1" applyFill="1" applyBorder="1" applyAlignment="1">
      <alignment horizontal="center" vertical="center"/>
    </xf>
    <xf numFmtId="177" fontId="8" fillId="0" borderId="2" xfId="0" applyNumberFormat="1" applyFont="1" applyBorder="1" applyAlignment="1">
      <alignment horizontal="center" vertical="center" wrapText="1"/>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2" xfId="0" applyNumberFormat="1" applyFont="1" applyBorder="1" applyAlignment="1">
      <alignment horizontal="center" vertical="center"/>
    </xf>
  </cellXfs>
  <cellStyles count="2">
    <cellStyle name="백분율" xfId="1" builtinId="5"/>
    <cellStyle name="표준" xfId="0" builtinId="0"/>
  </cellStyles>
  <dxfs count="0"/>
  <tableStyles count="0" defaultTableStyle="TableStyleMedium2" defaultPivotStyle="PivotStyleLight16"/>
  <colors>
    <mruColors>
      <color rgb="FFE6E6E6"/>
      <color rgb="FF363636"/>
      <color rgb="FFF9F9F9"/>
      <color rgb="FFF5F5F5"/>
      <color rgb="FFF0F0F0"/>
      <color rgb="FFE8E8E8"/>
      <color rgb="FFEAEAEA"/>
      <color rgb="FF757575"/>
      <color rgb="FFADADAD"/>
      <color rgb="FF1829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FE1E-B144-4B2C-BD01-1B99E984C85E}">
  <sheetPr>
    <pageSetUpPr fitToPage="1"/>
  </sheetPr>
  <dimension ref="A1:AQ138"/>
  <sheetViews>
    <sheetView showGridLines="0" topLeftCell="A13" zoomScale="65" zoomScaleNormal="65" zoomScaleSheetLayoutView="35" workbookViewId="0">
      <selection activeCell="P20" sqref="P20"/>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11</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v>44999</v>
      </c>
      <c r="C11" s="9" t="s">
        <v>24</v>
      </c>
      <c r="D11" s="10">
        <v>24416</v>
      </c>
      <c r="E11" s="11">
        <v>405</v>
      </c>
      <c r="F11" s="10">
        <v>9888500</v>
      </c>
      <c r="G11" s="12">
        <v>45015</v>
      </c>
      <c r="H11" s="13">
        <v>25606</v>
      </c>
      <c r="I11" s="14" t="s">
        <v>28</v>
      </c>
      <c r="J11" s="13">
        <v>10370425</v>
      </c>
      <c r="K11" s="22">
        <v>4.87E-2</v>
      </c>
      <c r="L11" s="16" t="s">
        <v>25</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v>45009</v>
      </c>
      <c r="C12" s="9" t="s">
        <v>26</v>
      </c>
      <c r="D12" s="10"/>
      <c r="E12" s="11"/>
      <c r="F12" s="10"/>
      <c r="G12" s="12"/>
      <c r="H12" s="13"/>
      <c r="I12" s="14"/>
      <c r="J12" s="13"/>
      <c r="K12" s="15"/>
      <c r="L12" s="16" t="s">
        <v>27</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v>45016</v>
      </c>
      <c r="C13" s="23" t="s">
        <v>29</v>
      </c>
      <c r="D13" s="10">
        <v>4285</v>
      </c>
      <c r="E13" s="11">
        <v>800</v>
      </c>
      <c r="F13" s="10">
        <f>4285*800</f>
        <v>3428000</v>
      </c>
      <c r="G13" s="12">
        <v>45023</v>
      </c>
      <c r="H13" s="13">
        <v>4100</v>
      </c>
      <c r="I13" s="14">
        <v>122</v>
      </c>
      <c r="J13" s="13">
        <f>H13*I13</f>
        <v>500200</v>
      </c>
      <c r="K13" s="24">
        <f>(H13-D13)/D13</f>
        <v>-4.3173862310385065E-2</v>
      </c>
      <c r="L13" s="16" t="s">
        <v>32</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v>45016</v>
      </c>
      <c r="C14" s="9" t="s">
        <v>30</v>
      </c>
      <c r="D14" s="10">
        <v>114940</v>
      </c>
      <c r="E14" s="11">
        <v>30</v>
      </c>
      <c r="F14" s="10">
        <f>D14*E14</f>
        <v>3448200</v>
      </c>
      <c r="G14" s="12">
        <v>45037</v>
      </c>
      <c r="H14" s="13">
        <v>107900</v>
      </c>
      <c r="I14" s="14">
        <v>10</v>
      </c>
      <c r="J14" s="13">
        <f>H14*I14</f>
        <v>1079000</v>
      </c>
      <c r="K14" s="24">
        <f>(H14-D14)/D14</f>
        <v>-6.1249347485644687E-2</v>
      </c>
      <c r="L14" s="16" t="s">
        <v>33</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v>45016</v>
      </c>
      <c r="C15" s="9" t="s">
        <v>31</v>
      </c>
      <c r="D15" s="10">
        <v>152509</v>
      </c>
      <c r="E15" s="11">
        <v>23</v>
      </c>
      <c r="F15" s="10">
        <f>D15*E15</f>
        <v>3507707</v>
      </c>
      <c r="G15" s="12">
        <v>45030</v>
      </c>
      <c r="H15" s="13">
        <v>154200</v>
      </c>
      <c r="I15" s="14">
        <v>23</v>
      </c>
      <c r="J15" s="13">
        <f t="shared" ref="J15:J17" si="0">H15*I15</f>
        <v>3546600</v>
      </c>
      <c r="K15" s="24">
        <f t="shared" ref="K15:K17" si="1">(H15-D15)/D15</f>
        <v>1.1087870224052351E-2</v>
      </c>
      <c r="L15" s="16" t="s">
        <v>33</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v>45023</v>
      </c>
      <c r="C16" s="9" t="s">
        <v>30</v>
      </c>
      <c r="D16" s="10">
        <v>113900</v>
      </c>
      <c r="E16" s="11">
        <v>2</v>
      </c>
      <c r="F16" s="10">
        <f t="shared" ref="F16:F18" si="2">D16*E16</f>
        <v>227800</v>
      </c>
      <c r="G16" s="12">
        <v>45044</v>
      </c>
      <c r="H16" s="13">
        <v>109300</v>
      </c>
      <c r="I16" s="14">
        <v>22</v>
      </c>
      <c r="J16" s="13">
        <f>H16*I16</f>
        <v>2404600</v>
      </c>
      <c r="K16" s="24">
        <v>-4.8500000000000001E-2</v>
      </c>
      <c r="L16" s="16" t="s">
        <v>34</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v>45023</v>
      </c>
      <c r="C17" s="9" t="s">
        <v>31</v>
      </c>
      <c r="D17" s="10">
        <v>153700</v>
      </c>
      <c r="E17" s="11">
        <v>2</v>
      </c>
      <c r="F17" s="10">
        <f t="shared" si="2"/>
        <v>307400</v>
      </c>
      <c r="G17" s="12">
        <v>45030</v>
      </c>
      <c r="H17" s="13">
        <v>154200</v>
      </c>
      <c r="I17" s="14">
        <v>2</v>
      </c>
      <c r="J17" s="13">
        <f t="shared" si="0"/>
        <v>308400</v>
      </c>
      <c r="K17" s="24">
        <f t="shared" si="1"/>
        <v>3.2530904359141183E-3</v>
      </c>
      <c r="L17" s="16" t="s">
        <v>34</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v>45030</v>
      </c>
      <c r="C18" s="23" t="s">
        <v>29</v>
      </c>
      <c r="D18" s="10">
        <v>3880</v>
      </c>
      <c r="E18" s="11">
        <v>996</v>
      </c>
      <c r="F18" s="10">
        <f t="shared" si="2"/>
        <v>3864480</v>
      </c>
      <c r="G18" s="12"/>
      <c r="H18" s="13"/>
      <c r="I18" s="14"/>
      <c r="J18" s="13"/>
      <c r="K18" s="15"/>
      <c r="L18" s="16" t="s">
        <v>35</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v>45037</v>
      </c>
      <c r="C19" s="23" t="s">
        <v>29</v>
      </c>
      <c r="D19" s="10">
        <v>4055</v>
      </c>
      <c r="E19" s="11">
        <f>F19/D19</f>
        <v>272.29593094944511</v>
      </c>
      <c r="F19" s="10">
        <v>1104160</v>
      </c>
      <c r="G19" s="12"/>
      <c r="H19" s="13"/>
      <c r="I19" s="14"/>
      <c r="J19" s="13"/>
      <c r="K19" s="15"/>
      <c r="L19" s="16" t="s">
        <v>36</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2" t="s">
        <v>37</v>
      </c>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D3F1-AD5D-4A4B-BCFB-252D6DABE2EF}">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13</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81C5-E216-45D1-9AD2-305AB3D7D323}">
  <sheetPr>
    <pageSetUpPr fitToPage="1"/>
  </sheetPr>
  <dimension ref="A1:AQ138"/>
  <sheetViews>
    <sheetView showGridLines="0" tabSelected="1" topLeftCell="A13" zoomScale="65" zoomScaleNormal="65" zoomScaleSheetLayoutView="35" workbookViewId="0">
      <selection activeCell="A19" sqref="A19"/>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14</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23" t="s">
        <v>29</v>
      </c>
      <c r="D11" s="10">
        <v>4055</v>
      </c>
      <c r="E11" s="11">
        <f>1271+671</f>
        <v>1942</v>
      </c>
      <c r="F11" s="10">
        <f>D11*E11</f>
        <v>7874810</v>
      </c>
      <c r="G11" s="12">
        <v>45070</v>
      </c>
      <c r="H11" s="13">
        <v>4140</v>
      </c>
      <c r="I11" s="14">
        <v>1271</v>
      </c>
      <c r="J11" s="13">
        <f>H11*I11</f>
        <v>5261940</v>
      </c>
      <c r="K11" s="24">
        <f>(H11-D11)/D11</f>
        <v>2.096177558569667E-2</v>
      </c>
      <c r="L11" s="16" t="s">
        <v>38</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v>45070</v>
      </c>
      <c r="C12" s="9" t="s">
        <v>30</v>
      </c>
      <c r="D12" s="10">
        <v>114000</v>
      </c>
      <c r="E12" s="11">
        <v>45</v>
      </c>
      <c r="F12" s="10">
        <f>D12*E12</f>
        <v>5130000</v>
      </c>
      <c r="G12" s="12">
        <v>45072</v>
      </c>
      <c r="H12" s="13">
        <v>113200</v>
      </c>
      <c r="I12" s="14">
        <v>33</v>
      </c>
      <c r="J12" s="13">
        <f>H12*I12</f>
        <v>3735600</v>
      </c>
      <c r="K12" s="24">
        <f>(H12-D12)/D12</f>
        <v>-7.0175438596491229E-3</v>
      </c>
      <c r="L12" s="16" t="s">
        <v>39</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v>45072</v>
      </c>
      <c r="C13" s="9" t="s">
        <v>40</v>
      </c>
      <c r="D13" s="10">
        <v>107500</v>
      </c>
      <c r="E13" s="11">
        <v>35</v>
      </c>
      <c r="F13" s="10">
        <f>D13*E13</f>
        <v>3762500</v>
      </c>
      <c r="G13" s="12"/>
      <c r="H13" s="13"/>
      <c r="I13" s="14"/>
      <c r="J13" s="13"/>
      <c r="K13" s="15"/>
      <c r="L13" s="16" t="s">
        <v>41</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2" t="s">
        <v>42</v>
      </c>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D2DE-32B8-463D-90F4-E8BBE70F92D4}">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15</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844E-FCA4-4F73-A0AD-C1C1FEDAED1A}">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16</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5C66-8F9A-4985-AF89-A0A41ABA769C}">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17</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B6E-9E66-4672-B9F2-7407CB128E4D}">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18</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608D-A800-4334-BF65-DB6D867950D4}">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19</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FE00-DAE6-4B21-97B9-531B3D56069D}">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20</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97BC-3C22-419C-840C-7FEF48C0AEA4}">
  <sheetPr>
    <pageSetUpPr fitToPage="1"/>
  </sheetPr>
  <dimension ref="A1:AQ138"/>
  <sheetViews>
    <sheetView showGridLines="0" zoomScale="65" zoomScaleNormal="65" zoomScaleSheetLayoutView="35" workbookViewId="0">
      <selection activeCell="B11" sqref="B11"/>
    </sheetView>
  </sheetViews>
  <sheetFormatPr defaultRowHeight="16.5"/>
  <cols>
    <col min="1" max="1" width="39.25" customWidth="1"/>
    <col min="2" max="2" width="12.875" style="1" customWidth="1"/>
    <col min="3" max="3" width="18.25" customWidth="1"/>
    <col min="4" max="4" width="14" style="2" customWidth="1"/>
    <col min="5" max="5" width="9" style="3" customWidth="1"/>
    <col min="6" max="6" width="17.75" style="2" customWidth="1"/>
    <col min="7" max="7" width="11.5" style="1" customWidth="1"/>
    <col min="8" max="8" width="14.875" style="2" customWidth="1"/>
    <col min="9" max="9" width="9.125" style="3" customWidth="1"/>
    <col min="10" max="10" width="15.5" style="2" customWidth="1"/>
    <col min="11" max="11" width="10.75" customWidth="1"/>
    <col min="12" max="12" width="87.75" customWidth="1"/>
  </cols>
  <sheetData>
    <row r="1" spans="1:43" ht="58.15"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45" customHeight="1">
      <c r="A2" s="4"/>
      <c r="B2" s="25" t="s">
        <v>0</v>
      </c>
      <c r="C2" s="26"/>
      <c r="D2" s="26"/>
      <c r="E2" s="26"/>
      <c r="F2" s="26"/>
      <c r="G2" s="26"/>
      <c r="H2" s="26"/>
      <c r="I2" s="26"/>
      <c r="J2" s="26"/>
      <c r="K2" s="26"/>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45" customHeight="1">
      <c r="A3" s="4"/>
      <c r="B3" s="28"/>
      <c r="C3" s="29"/>
      <c r="D3" s="29"/>
      <c r="E3" s="29"/>
      <c r="F3" s="29"/>
      <c r="G3" s="29"/>
      <c r="H3" s="29"/>
      <c r="I3" s="29"/>
      <c r="J3" s="29"/>
      <c r="K3" s="29"/>
      <c r="L3" s="3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45" customHeight="1">
      <c r="A4" s="4"/>
      <c r="B4" s="28"/>
      <c r="C4" s="29"/>
      <c r="D4" s="29"/>
      <c r="E4" s="29"/>
      <c r="F4" s="29"/>
      <c r="G4" s="29"/>
      <c r="H4" s="29"/>
      <c r="I4" s="29"/>
      <c r="J4" s="29"/>
      <c r="K4" s="29"/>
      <c r="L4" s="3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45" customHeight="1">
      <c r="A5" s="4"/>
      <c r="B5" s="28"/>
      <c r="C5" s="29"/>
      <c r="D5" s="29"/>
      <c r="E5" s="29"/>
      <c r="F5" s="29"/>
      <c r="G5" s="29"/>
      <c r="H5" s="29"/>
      <c r="I5" s="29"/>
      <c r="J5" s="29"/>
      <c r="K5" s="29"/>
      <c r="L5" s="3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45" customHeight="1">
      <c r="A6" s="4"/>
      <c r="B6" s="28"/>
      <c r="C6" s="29"/>
      <c r="D6" s="29"/>
      <c r="E6" s="29"/>
      <c r="F6" s="29"/>
      <c r="G6" s="29"/>
      <c r="H6" s="29"/>
      <c r="I6" s="29"/>
      <c r="J6" s="29"/>
      <c r="K6" s="29"/>
      <c r="L6" s="3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1"/>
      <c r="C7" s="32"/>
      <c r="D7" s="32"/>
      <c r="E7" s="32"/>
      <c r="F7" s="32"/>
      <c r="G7" s="32"/>
      <c r="H7" s="32"/>
      <c r="I7" s="32"/>
      <c r="J7" s="32"/>
      <c r="K7" s="32"/>
      <c r="L7" s="3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9" customHeight="1">
      <c r="A8" s="4"/>
      <c r="B8" s="21" t="s">
        <v>22</v>
      </c>
      <c r="C8" s="34" t="s">
        <v>23</v>
      </c>
      <c r="D8" s="35"/>
      <c r="E8" s="35"/>
      <c r="F8" s="35"/>
      <c r="G8" s="35"/>
      <c r="H8" s="35"/>
      <c r="I8" s="35"/>
      <c r="J8" s="35"/>
      <c r="K8" s="35"/>
      <c r="L8" s="3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9" customHeight="1">
      <c r="A9" s="4"/>
      <c r="B9" s="37" t="s">
        <v>21</v>
      </c>
      <c r="C9" s="38"/>
      <c r="D9" s="38"/>
      <c r="E9" s="38"/>
      <c r="F9" s="38"/>
      <c r="G9" s="38"/>
      <c r="H9" s="38"/>
      <c r="I9" s="38"/>
      <c r="J9" s="38"/>
      <c r="K9" s="38"/>
      <c r="L9" s="39"/>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1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1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1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1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1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1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1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1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1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1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0" t="s">
        <v>12</v>
      </c>
      <c r="C21" s="41"/>
      <c r="D21" s="45"/>
      <c r="E21" s="43"/>
      <c r="F21" s="43"/>
      <c r="G21" s="43"/>
      <c r="H21" s="43"/>
      <c r="I21" s="43"/>
      <c r="J21" s="43"/>
      <c r="K21" s="43"/>
      <c r="L21" s="4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10</vt:i4>
      </vt:variant>
      <vt:variant>
        <vt:lpstr>이름 지정된 범위</vt:lpstr>
      </vt:variant>
      <vt:variant>
        <vt:i4>10</vt:i4>
      </vt:variant>
    </vt:vector>
  </HeadingPairs>
  <TitlesOfParts>
    <vt:vector size="20" baseType="lpstr">
      <vt:lpstr>3월</vt:lpstr>
      <vt:lpstr>4월</vt:lpstr>
      <vt:lpstr>5월</vt:lpstr>
      <vt:lpstr>6월</vt:lpstr>
      <vt:lpstr>7월</vt:lpstr>
      <vt:lpstr>8월</vt:lpstr>
      <vt:lpstr>9월</vt:lpstr>
      <vt:lpstr>10월</vt:lpstr>
      <vt:lpstr>11월</vt:lpstr>
      <vt:lpstr>12월</vt:lpstr>
      <vt:lpstr>'10월'!Print_Area</vt:lpstr>
      <vt:lpstr>'11월'!Print_Area</vt:lpstr>
      <vt:lpstr>'12월'!Print_Area</vt:lpstr>
      <vt:lpstr>'3월'!Print_Area</vt:lpstr>
      <vt:lpstr>'4월'!Print_Area</vt:lpstr>
      <vt:lpstr>'5월'!Print_Area</vt:lpstr>
      <vt:lpstr>'6월'!Print_Area</vt:lpstr>
      <vt:lpstr>'7월'!Print_Area</vt:lpstr>
      <vt:lpstr>'8월'!Print_Area</vt:lpstr>
      <vt:lpstr>'9월'!Print_Area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현빈</dc:creator>
  <cp:lastModifiedBy>enter2</cp:lastModifiedBy>
  <dcterms:created xsi:type="dcterms:W3CDTF">2023-01-30T16:14:17Z</dcterms:created>
  <dcterms:modified xsi:type="dcterms:W3CDTF">2023-05-26T01:07:12Z</dcterms:modified>
</cp:coreProperties>
</file>